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ZAS\FINANZAS\Sistema información Financiera\2022\4TO TRIMESTRE\trabajados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8" yWindow="-108" windowWidth="23256" windowHeight="12576"/>
  </bookViews>
  <sheets>
    <sheet name="EAEPE_COG" sheetId="1" r:id="rId1"/>
  </sheets>
  <definedNames>
    <definedName name="ANEXO">#REF!</definedName>
    <definedName name="_xlnm.Print_Area" localSheetId="0">EAEPE_COG!$A$1:$I$86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D10" i="1" l="1"/>
  <c r="F49" i="1" l="1"/>
  <c r="G53" i="1"/>
  <c r="F53" i="1"/>
  <c r="C53" i="1"/>
  <c r="E13" i="1" l="1"/>
  <c r="H80" i="1" l="1"/>
  <c r="H79" i="1"/>
  <c r="H78" i="1"/>
  <c r="H77" i="1"/>
  <c r="H76" i="1"/>
  <c r="H70" i="1"/>
  <c r="H68" i="1"/>
  <c r="H62" i="1"/>
  <c r="H60" i="1"/>
  <c r="H52" i="1"/>
  <c r="H13" i="1"/>
  <c r="H11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E10" i="1"/>
  <c r="H10" i="1" s="1"/>
  <c r="C9" i="1"/>
  <c r="F81" i="1" l="1"/>
  <c r="G81" i="1"/>
  <c r="E37" i="1"/>
  <c r="H37" i="1" s="1"/>
  <c r="E27" i="1"/>
  <c r="H27" i="1" s="1"/>
  <c r="E17" i="1"/>
  <c r="H17" i="1" s="1"/>
  <c r="D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<sst xmlns="http://schemas.openxmlformats.org/spreadsheetml/2006/main" count="92" uniqueCount="92">
  <si>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</si>
  <si>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</si>
  <si>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</si>
  <si>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</si>
  <si>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</si>
  <si>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</si>
  <si>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</si>
  <si>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</si>
  <si>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</si>
  <si>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</si>
  <si>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</si>
  <si>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</si>
  <si>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</si>
  <si>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</si>
  <si>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</si>
  <si>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</si>
  <si>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</si>
  <si>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</si>
  <si>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</si>
  <si>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</si>
  <si>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</si>
  <si>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</si>
  <si>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</si>
  <si>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</si>
  <si>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</si>
  <si>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</si>
  <si>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</si>
  <si>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</si>
  <si>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</si>
  <si>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</si>
  <si>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</si>
  <si>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</si>
  <si>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</si>
  <si>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</si>
  <si>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</si>
  <si>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</si>
  <si>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</si>
  <si>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</si>
  <si>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</si>
  <si>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</si>
  <si>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</si>
  <si>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</si>
  <si>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</si>
  <si>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</si>
  <si>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</si>
  <si>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</si>
  <si>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</si>
  <si>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</si>
  <si>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</si>
  <si>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</si>
  <si>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</si>
  <si>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</si>
  <si>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</si>
  <si>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</si>
  <si>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</si>
  <si>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</si>
  <si>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</si>
  <si>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</si>
  <si>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</si>
  <si>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</si>
  <si>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</si>
  <si>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</si>
  <si>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</si>
  <si>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</si>
  <si>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</si>
  <si>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</si>
  <si>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</si>
  <si>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</si>
  <si>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</si>
  <si>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</si>
  <si>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</si>
  <si>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</si>
  <si>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</si>
  <si>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</si>
  <si>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</si>
  <si>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</si>
  <si>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</si>
  <si>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</si>
  <si>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</si>
  <si>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</si>
  <si>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</si>
  <si>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</si>
  <si>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</si>
  <si>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</si>
  <si>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</si>
  <si>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</si>
  <si>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Universidad Tecnológica de Parral</t>
  </si>
  <si>
    <t>Dra. Anna Elizabeth Chávez Mata</t>
  </si>
  <si>
    <t>Rectora</t>
  </si>
  <si>
    <t>Lic. Obed Puentes Parra</t>
  </si>
  <si>
    <t>Subdirector Administrativo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</si>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</sst>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view="pageBreakPreview" zoomScaleNormal="80" zoomScaleSheetLayoutView="100" workbookViewId="0">
      <selection activeCell="F14" sqref="F14"/>
    </sheetView>
  </sheetViews>
  <sheetFormatPr baseColWidth="10" defaultColWidth="11.44140625" defaultRowHeight="12" x14ac:dyDescent="0.25"/>
  <cols>
    <col min="1" max="1" width="4.6640625" style="1" customWidth="1"/>
    <col min="2" max="2" width="58.6640625" style="1" customWidth="1"/>
    <col min="3" max="3" width="16.44140625" style="1" bestFit="1" customWidth="1"/>
    <col min="4" max="4" width="16" style="1" bestFit="1" customWidth="1"/>
    <col min="5" max="5" width="16.44140625" style="1" bestFit="1" customWidth="1"/>
    <col min="6" max="6" width="15.5546875" style="1" bestFit="1" customWidth="1"/>
    <col min="7" max="7" width="15.109375" style="1" bestFit="1" customWidth="1"/>
    <col min="8" max="8" width="16.44140625" style="1" bestFit="1" customWidth="1"/>
    <col min="9" max="9" width="4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25" t="s">
        <v>86</v>
      </c>
      <c r="C2" s="26"/>
      <c r="D2" s="26"/>
      <c r="E2" s="26"/>
      <c r="F2" s="26"/>
      <c r="G2" s="26"/>
      <c r="H2" s="27"/>
    </row>
    <row r="3" spans="2:9" x14ac:dyDescent="0.25">
      <c r="B3" s="28" t="s">
        <v>1</v>
      </c>
      <c r="C3" s="29"/>
      <c r="D3" s="29"/>
      <c r="E3" s="29"/>
      <c r="F3" s="29"/>
      <c r="G3" s="29"/>
      <c r="H3" s="30"/>
    </row>
    <row r="4" spans="2:9" x14ac:dyDescent="0.25">
      <c r="B4" s="28" t="s">
        <v>2</v>
      </c>
      <c r="C4" s="29"/>
      <c r="D4" s="29"/>
      <c r="E4" s="29"/>
      <c r="F4" s="29"/>
      <c r="G4" s="29"/>
      <c r="H4" s="30"/>
    </row>
    <row r="5" spans="2:9" ht="12.6" thickBot="1" x14ac:dyDescent="0.3">
      <c r="B5" s="31" t="s">
        <v>91</v>
      </c>
      <c r="C5" s="32"/>
      <c r="D5" s="32"/>
      <c r="E5" s="32"/>
      <c r="F5" s="32"/>
      <c r="G5" s="32"/>
      <c r="H5" s="33"/>
    </row>
    <row r="6" spans="2:9" ht="12.6" thickBot="1" x14ac:dyDescent="0.3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4.6" thickBot="1" x14ac:dyDescent="0.3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3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16">
        <f>SUM(C10:C16)</f>
        <v>18937592.593926363</v>
      </c>
      <c r="D9" s="16">
        <f>SUM(D10:D16)</f>
        <v>8850008.406073641</v>
      </c>
      <c r="E9" s="16">
        <f t="shared" ref="E9:E26" si="0">C9+D9</f>
        <v>27787601.000000004</v>
      </c>
      <c r="F9" s="16">
        <f>SUM(F10:F16)</f>
        <v>26163713.370000001</v>
      </c>
      <c r="G9" s="16">
        <f>SUM(G10:G16)</f>
        <v>25331136.359999999</v>
      </c>
      <c r="H9" s="16">
        <f t="shared" ref="H9:H40" si="1">E9-F9</f>
        <v>1623887.6300000027</v>
      </c>
    </row>
    <row r="10" spans="2:9" ht="12" customHeight="1" x14ac:dyDescent="0.25">
      <c r="B10" s="11" t="s">
        <v>14</v>
      </c>
      <c r="C10" s="12">
        <v>12964694.723926362</v>
      </c>
      <c r="D10" s="13">
        <f>3409928.67607364+575178+575178+2718753</f>
        <v>7279037.6760736406</v>
      </c>
      <c r="E10" s="18">
        <f t="shared" si="0"/>
        <v>20243732.400000002</v>
      </c>
      <c r="F10" s="12">
        <v>18767599.5</v>
      </c>
      <c r="G10" s="12">
        <v>18366847.989999998</v>
      </c>
      <c r="H10" s="20">
        <f t="shared" si="1"/>
        <v>1476132.9000000022</v>
      </c>
    </row>
    <row r="11" spans="2:9" ht="12" customHeight="1" x14ac:dyDescent="0.25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5">
      <c r="B12" s="11" t="s">
        <v>16</v>
      </c>
      <c r="C12" s="12">
        <v>2085406.48</v>
      </c>
      <c r="D12" s="13">
        <v>548496.31999999995</v>
      </c>
      <c r="E12" s="18">
        <f t="shared" si="0"/>
        <v>2633902.7999999998</v>
      </c>
      <c r="F12" s="12">
        <v>2483570.15</v>
      </c>
      <c r="G12" s="12">
        <v>2483570.15</v>
      </c>
      <c r="H12" s="20">
        <f t="shared" si="1"/>
        <v>150332.64999999991</v>
      </c>
    </row>
    <row r="13" spans="2:9" ht="12" customHeight="1" x14ac:dyDescent="0.25">
      <c r="B13" s="11" t="s">
        <v>17</v>
      </c>
      <c r="C13" s="12">
        <v>2130380.2400000002</v>
      </c>
      <c r="D13" s="13">
        <v>560325.16</v>
      </c>
      <c r="E13" s="18">
        <f>C13+D13</f>
        <v>2690705.4000000004</v>
      </c>
      <c r="F13" s="12">
        <v>2711943.4400000004</v>
      </c>
      <c r="G13" s="12">
        <f>F13-431825.5</f>
        <v>2280117.9400000004</v>
      </c>
      <c r="H13" s="20">
        <f t="shared" si="1"/>
        <v>-21238.040000000037</v>
      </c>
    </row>
    <row r="14" spans="2:9" ht="12" customHeight="1" x14ac:dyDescent="0.25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5">
      <c r="B15" s="11" t="s">
        <v>19</v>
      </c>
      <c r="C15" s="12"/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5">
      <c r="B16" s="11" t="s">
        <v>20</v>
      </c>
      <c r="C16" s="12">
        <v>1757111.15</v>
      </c>
      <c r="D16" s="13">
        <v>462149.25</v>
      </c>
      <c r="E16" s="18">
        <f t="shared" si="0"/>
        <v>2219260.4</v>
      </c>
      <c r="F16" s="12">
        <v>2200600.2799999998</v>
      </c>
      <c r="G16" s="12">
        <v>2200600.2799999998</v>
      </c>
      <c r="H16" s="20">
        <f t="shared" si="1"/>
        <v>18660.120000000112</v>
      </c>
    </row>
    <row r="17" spans="2:8" ht="24" customHeight="1" x14ac:dyDescent="0.25">
      <c r="B17" s="6" t="s">
        <v>21</v>
      </c>
      <c r="C17" s="16">
        <f>SUM(C18:C26)</f>
        <v>1400054.49</v>
      </c>
      <c r="D17" s="16">
        <f>SUM(D18:D26)</f>
        <v>222732.80621177581</v>
      </c>
      <c r="E17" s="16">
        <f t="shared" si="0"/>
        <v>1622787.2962117759</v>
      </c>
      <c r="F17" s="16">
        <f>SUM(F18:F26)</f>
        <v>1440466.4700000002</v>
      </c>
      <c r="G17" s="16">
        <f>SUM(G18:G26)</f>
        <v>1422660.54</v>
      </c>
      <c r="H17" s="16">
        <f t="shared" si="1"/>
        <v>182320.82621177565</v>
      </c>
    </row>
    <row r="18" spans="2:8" ht="22.8" x14ac:dyDescent="0.25">
      <c r="B18" s="9" t="s">
        <v>22</v>
      </c>
      <c r="C18" s="12">
        <v>670106.18000000005</v>
      </c>
      <c r="D18" s="13">
        <v>-6753.62</v>
      </c>
      <c r="E18" s="18">
        <f t="shared" si="0"/>
        <v>663352.56000000006</v>
      </c>
      <c r="F18" s="12">
        <v>663352.56000000006</v>
      </c>
      <c r="G18" s="12">
        <v>659394.63</v>
      </c>
      <c r="H18" s="20">
        <f t="shared" si="1"/>
        <v>0</v>
      </c>
    </row>
    <row r="19" spans="2:8" ht="12" customHeight="1" x14ac:dyDescent="0.25">
      <c r="B19" s="9" t="s">
        <v>23</v>
      </c>
      <c r="C19" s="12">
        <v>18250.650000000001</v>
      </c>
      <c r="D19" s="13">
        <v>-2246.7851495024074</v>
      </c>
      <c r="E19" s="18">
        <f t="shared" si="0"/>
        <v>16003.864850497594</v>
      </c>
      <c r="F19" s="12">
        <v>1976</v>
      </c>
      <c r="G19" s="12">
        <v>1976</v>
      </c>
      <c r="H19" s="20">
        <f t="shared" si="1"/>
        <v>14027.864850497594</v>
      </c>
    </row>
    <row r="20" spans="2:8" ht="12" customHeight="1" x14ac:dyDescent="0.25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5">
      <c r="B21" s="9" t="s">
        <v>25</v>
      </c>
      <c r="C21" s="12">
        <v>90744</v>
      </c>
      <c r="D21" s="13">
        <v>344101.7</v>
      </c>
      <c r="E21" s="18">
        <f t="shared" si="0"/>
        <v>434845.7</v>
      </c>
      <c r="F21" s="12">
        <v>434845.7</v>
      </c>
      <c r="G21" s="12">
        <v>430065.33</v>
      </c>
      <c r="H21" s="20">
        <f t="shared" si="1"/>
        <v>0</v>
      </c>
    </row>
    <row r="22" spans="2:8" ht="12" customHeight="1" x14ac:dyDescent="0.25">
      <c r="B22" s="9" t="s">
        <v>26</v>
      </c>
      <c r="C22" s="12">
        <v>35000</v>
      </c>
      <c r="D22" s="13">
        <v>-19704.948638721806</v>
      </c>
      <c r="E22" s="18">
        <f t="shared" si="0"/>
        <v>15295.051361278194</v>
      </c>
      <c r="F22" s="12">
        <v>5208.4600000000009</v>
      </c>
      <c r="G22" s="12">
        <v>5208.46</v>
      </c>
      <c r="H22" s="20">
        <f t="shared" si="1"/>
        <v>10086.591361278193</v>
      </c>
    </row>
    <row r="23" spans="2:8" ht="12" customHeight="1" x14ac:dyDescent="0.25">
      <c r="B23" s="9" t="s">
        <v>27</v>
      </c>
      <c r="C23" s="12">
        <v>124180.6</v>
      </c>
      <c r="D23" s="13">
        <v>81145.679999999993</v>
      </c>
      <c r="E23" s="18">
        <f t="shared" si="0"/>
        <v>205326.28</v>
      </c>
      <c r="F23" s="12">
        <v>205326.28</v>
      </c>
      <c r="G23" s="12">
        <v>203422.96</v>
      </c>
      <c r="H23" s="20">
        <f t="shared" si="1"/>
        <v>0</v>
      </c>
    </row>
    <row r="24" spans="2:8" ht="12" customHeight="1" x14ac:dyDescent="0.25">
      <c r="B24" s="9" t="s">
        <v>28</v>
      </c>
      <c r="C24" s="12">
        <v>241849.56</v>
      </c>
      <c r="D24" s="13">
        <v>-90493.18</v>
      </c>
      <c r="E24" s="18">
        <f t="shared" si="0"/>
        <v>151356.38</v>
      </c>
      <c r="F24" s="12">
        <v>56088.12</v>
      </c>
      <c r="G24" s="12">
        <v>56768.12</v>
      </c>
      <c r="H24" s="20">
        <f t="shared" si="1"/>
        <v>95268.260000000009</v>
      </c>
    </row>
    <row r="25" spans="2:8" ht="12" customHeight="1" x14ac:dyDescent="0.25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5">
      <c r="B26" s="9" t="s">
        <v>30</v>
      </c>
      <c r="C26" s="12">
        <v>219923.5</v>
      </c>
      <c r="D26" s="13">
        <v>-83316.039999999994</v>
      </c>
      <c r="E26" s="18">
        <f t="shared" si="0"/>
        <v>136607.46000000002</v>
      </c>
      <c r="F26" s="12">
        <v>73669.350000000006</v>
      </c>
      <c r="G26" s="12">
        <v>65825.039999999994</v>
      </c>
      <c r="H26" s="20">
        <f t="shared" si="1"/>
        <v>62938.110000000015</v>
      </c>
    </row>
    <row r="27" spans="2:8" ht="20.100000000000001" customHeight="1" x14ac:dyDescent="0.25">
      <c r="B27" s="6" t="s">
        <v>31</v>
      </c>
      <c r="C27" s="16">
        <f>SUM(C28:C36)</f>
        <v>7149259.040000001</v>
      </c>
      <c r="D27" s="16">
        <f>SUM(D28:D36)</f>
        <v>-790533.5954305121</v>
      </c>
      <c r="E27" s="16">
        <f>D27+C27</f>
        <v>6358725.444569489</v>
      </c>
      <c r="F27" s="16">
        <f>SUM(F28:F36)</f>
        <v>6310950.8699999992</v>
      </c>
      <c r="G27" s="16">
        <f>SUM(G28:G36)</f>
        <v>5876307.1800000006</v>
      </c>
      <c r="H27" s="16">
        <f t="shared" si="1"/>
        <v>47774.574569489807</v>
      </c>
    </row>
    <row r="28" spans="2:8" x14ac:dyDescent="0.25">
      <c r="B28" s="9" t="s">
        <v>32</v>
      </c>
      <c r="C28" s="12">
        <v>1257380.2</v>
      </c>
      <c r="D28" s="13">
        <v>92274.240000000005</v>
      </c>
      <c r="E28" s="18">
        <f t="shared" ref="E28:E36" si="2">C28+D28</f>
        <v>1349654.44</v>
      </c>
      <c r="F28" s="12">
        <v>1349654.44</v>
      </c>
      <c r="G28" s="12">
        <v>1343788.5</v>
      </c>
      <c r="H28" s="20">
        <f t="shared" si="1"/>
        <v>0</v>
      </c>
    </row>
    <row r="29" spans="2:8" x14ac:dyDescent="0.25">
      <c r="B29" s="9" t="s">
        <v>33</v>
      </c>
      <c r="C29" s="12">
        <v>56000</v>
      </c>
      <c r="D29" s="13">
        <v>-36231.808251228074</v>
      </c>
      <c r="E29" s="20">
        <f t="shared" si="2"/>
        <v>19768.191748771926</v>
      </c>
      <c r="F29" s="12">
        <v>0</v>
      </c>
      <c r="G29" s="12">
        <v>0</v>
      </c>
      <c r="H29" s="20">
        <f t="shared" si="1"/>
        <v>19768.191748771926</v>
      </c>
    </row>
    <row r="30" spans="2:8" ht="12" customHeight="1" x14ac:dyDescent="0.25">
      <c r="B30" s="9" t="s">
        <v>34</v>
      </c>
      <c r="C30" s="12">
        <v>2774200.74</v>
      </c>
      <c r="D30" s="12">
        <v>-817932.74</v>
      </c>
      <c r="E30" s="20">
        <f t="shared" si="2"/>
        <v>1956268.0000000002</v>
      </c>
      <c r="F30" s="12">
        <v>1368091.81</v>
      </c>
      <c r="G30" s="12">
        <v>1342442.94</v>
      </c>
      <c r="H30" s="20">
        <f t="shared" si="1"/>
        <v>588176.19000000018</v>
      </c>
    </row>
    <row r="31" spans="2:8" x14ac:dyDescent="0.25">
      <c r="B31" s="9" t="s">
        <v>35</v>
      </c>
      <c r="C31" s="12">
        <v>659451.06000000006</v>
      </c>
      <c r="D31" s="13">
        <v>-29946.17</v>
      </c>
      <c r="E31" s="20">
        <f t="shared" si="2"/>
        <v>629504.89</v>
      </c>
      <c r="F31" s="12">
        <v>526152.54</v>
      </c>
      <c r="G31" s="12">
        <v>483578.18</v>
      </c>
      <c r="H31" s="20">
        <f t="shared" si="1"/>
        <v>103352.34999999998</v>
      </c>
    </row>
    <row r="32" spans="2:8" x14ac:dyDescent="0.25">
      <c r="B32" s="9" t="s">
        <v>36</v>
      </c>
      <c r="C32" s="12">
        <v>595565.28</v>
      </c>
      <c r="D32" s="13">
        <v>-81054.070000000007</v>
      </c>
      <c r="E32" s="20">
        <f t="shared" si="2"/>
        <v>514511.21</v>
      </c>
      <c r="F32" s="12">
        <v>487835.07</v>
      </c>
      <c r="G32" s="12">
        <v>320068.37</v>
      </c>
      <c r="H32" s="20">
        <f t="shared" si="1"/>
        <v>26676.140000000014</v>
      </c>
    </row>
    <row r="33" spans="2:8" x14ac:dyDescent="0.25">
      <c r="B33" s="9" t="s">
        <v>37</v>
      </c>
      <c r="C33" s="12">
        <v>172980.4</v>
      </c>
      <c r="D33" s="13">
        <v>-10797.477179283836</v>
      </c>
      <c r="E33" s="20">
        <f t="shared" si="2"/>
        <v>162182.92282071617</v>
      </c>
      <c r="F33" s="12">
        <v>470184</v>
      </c>
      <c r="G33" s="12">
        <v>441710</v>
      </c>
      <c r="H33" s="20">
        <f t="shared" si="1"/>
        <v>-308001.07717928383</v>
      </c>
    </row>
    <row r="34" spans="2:8" x14ac:dyDescent="0.25">
      <c r="B34" s="9" t="s">
        <v>38</v>
      </c>
      <c r="C34" s="12">
        <v>265106.49</v>
      </c>
      <c r="D34" s="13">
        <v>81849.09</v>
      </c>
      <c r="E34" s="20">
        <f t="shared" si="2"/>
        <v>346955.57999999996</v>
      </c>
      <c r="F34" s="12">
        <v>346955.58</v>
      </c>
      <c r="G34" s="12">
        <v>414610.7</v>
      </c>
      <c r="H34" s="20">
        <f t="shared" si="1"/>
        <v>0</v>
      </c>
    </row>
    <row r="35" spans="2:8" x14ac:dyDescent="0.25">
      <c r="B35" s="9" t="s">
        <v>39</v>
      </c>
      <c r="C35" s="12">
        <v>690129.87</v>
      </c>
      <c r="D35" s="13">
        <v>206181.13</v>
      </c>
      <c r="E35" s="18">
        <f t="shared" si="2"/>
        <v>896311</v>
      </c>
      <c r="F35" s="12">
        <v>896311</v>
      </c>
      <c r="G35" s="12">
        <v>851133.38</v>
      </c>
      <c r="H35" s="20">
        <f t="shared" si="1"/>
        <v>0</v>
      </c>
    </row>
    <row r="36" spans="2:8" x14ac:dyDescent="0.25">
      <c r="B36" s="9" t="s">
        <v>40</v>
      </c>
      <c r="C36" s="12">
        <v>678445</v>
      </c>
      <c r="D36" s="13">
        <v>-194875.79</v>
      </c>
      <c r="E36" s="18">
        <f t="shared" si="2"/>
        <v>483569.20999999996</v>
      </c>
      <c r="F36" s="12">
        <v>865766.43</v>
      </c>
      <c r="G36" s="12">
        <v>678975.11</v>
      </c>
      <c r="H36" s="20">
        <f t="shared" si="1"/>
        <v>-382197.22000000009</v>
      </c>
    </row>
    <row r="37" spans="2:8" ht="20.100000000000001" customHeight="1" x14ac:dyDescent="0.25">
      <c r="B37" s="7" t="s">
        <v>41</v>
      </c>
      <c r="C37" s="16">
        <f>SUM(C38:C46)</f>
        <v>218500</v>
      </c>
      <c r="D37" s="16">
        <f>SUM(D38:D46)</f>
        <v>0</v>
      </c>
      <c r="E37" s="16">
        <f>C37+D37</f>
        <v>218500</v>
      </c>
      <c r="F37" s="16">
        <f>SUM(F38:F46)</f>
        <v>218500</v>
      </c>
      <c r="G37" s="16">
        <f>SUM(G38:G46)</f>
        <v>218500</v>
      </c>
      <c r="H37" s="16">
        <f t="shared" si="1"/>
        <v>0</v>
      </c>
    </row>
    <row r="38" spans="2:8" ht="12" customHeight="1" x14ac:dyDescent="0.25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5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5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5">
      <c r="B41" s="9" t="s">
        <v>45</v>
      </c>
      <c r="C41" s="12">
        <v>218500</v>
      </c>
      <c r="D41" s="13">
        <v>0</v>
      </c>
      <c r="E41" s="18">
        <f t="shared" si="3"/>
        <v>218500</v>
      </c>
      <c r="F41" s="12">
        <v>218500</v>
      </c>
      <c r="G41" s="12">
        <v>218500</v>
      </c>
      <c r="H41" s="20">
        <f t="shared" ref="H41:H72" si="4">E41-F41</f>
        <v>0</v>
      </c>
    </row>
    <row r="42" spans="2:8" ht="12" customHeight="1" x14ac:dyDescent="0.25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5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5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5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3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5">
      <c r="B47" s="6" t="s">
        <v>51</v>
      </c>
      <c r="C47" s="16">
        <f>SUM(C48:C56)</f>
        <v>4086052</v>
      </c>
      <c r="D47" s="16">
        <f>SUM(D48:D56)</f>
        <v>0</v>
      </c>
      <c r="E47" s="16">
        <f t="shared" si="3"/>
        <v>4086052</v>
      </c>
      <c r="F47" s="16">
        <f>SUM(F48:F56)</f>
        <v>3975228.95</v>
      </c>
      <c r="G47" s="16">
        <f>SUM(G48:G56)</f>
        <v>3975228.95</v>
      </c>
      <c r="H47" s="16">
        <f t="shared" si="4"/>
        <v>110823.04999999981</v>
      </c>
    </row>
    <row r="48" spans="2:8" x14ac:dyDescent="0.25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5">
      <c r="B49" s="9" t="s">
        <v>53</v>
      </c>
      <c r="C49" s="12">
        <v>1500000</v>
      </c>
      <c r="D49" s="13">
        <v>0</v>
      </c>
      <c r="E49" s="18">
        <f t="shared" si="3"/>
        <v>1500000</v>
      </c>
      <c r="F49" s="12">
        <f>500000+47400+30505.76+811494.24</f>
        <v>1389400</v>
      </c>
      <c r="G49" s="12">
        <v>1389400</v>
      </c>
      <c r="H49" s="20">
        <f t="shared" si="4"/>
        <v>110600</v>
      </c>
    </row>
    <row r="50" spans="2:8" x14ac:dyDescent="0.25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5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5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5">
      <c r="B53" s="9" t="s">
        <v>57</v>
      </c>
      <c r="C53" s="12">
        <f>289010+1000000</f>
        <v>1289010</v>
      </c>
      <c r="D53" s="13">
        <v>0</v>
      </c>
      <c r="E53" s="18">
        <f t="shared" si="3"/>
        <v>1289010</v>
      </c>
      <c r="F53" s="12">
        <f>289010+1000000</f>
        <v>1289010</v>
      </c>
      <c r="G53" s="12">
        <f>289010+1000000</f>
        <v>1289010</v>
      </c>
      <c r="H53" s="20">
        <f t="shared" si="4"/>
        <v>0</v>
      </c>
    </row>
    <row r="54" spans="2:8" x14ac:dyDescent="0.25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5">
      <c r="B55" s="9" t="s">
        <v>59</v>
      </c>
      <c r="C55" s="12">
        <v>1297042</v>
      </c>
      <c r="D55" s="13">
        <v>0</v>
      </c>
      <c r="E55" s="18">
        <f t="shared" si="3"/>
        <v>1297042</v>
      </c>
      <c r="F55" s="12">
        <v>1296818.95</v>
      </c>
      <c r="G55" s="12">
        <v>1296818.95</v>
      </c>
      <c r="H55" s="20">
        <f t="shared" si="4"/>
        <v>223.05000000004657</v>
      </c>
    </row>
    <row r="56" spans="2:8" x14ac:dyDescent="0.25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5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5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5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5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5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5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5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5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5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5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5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5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5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5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5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5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5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5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5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5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5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5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5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3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6" thickBot="1" x14ac:dyDescent="0.3">
      <c r="B81" s="8" t="s">
        <v>85</v>
      </c>
      <c r="C81" s="22">
        <f>SUM(C73,C69,C61,C57,C47,C27,C37,C17,C9)</f>
        <v>31791458.123926364</v>
      </c>
      <c r="D81" s="22">
        <f>SUM(D73,D69,D61,D57,D47,D37,D27,D17,D9)</f>
        <v>8282207.6168549042</v>
      </c>
      <c r="E81" s="22">
        <f>C81+D81</f>
        <v>40073665.74078127</v>
      </c>
      <c r="F81" s="22">
        <f>SUM(F73,F69,F61,F57,F47,F37,F17,F27,F9)</f>
        <v>38108859.659999996</v>
      </c>
      <c r="G81" s="22">
        <f>SUM(G73,G69,G61,G57,G47,G37,G27,G17,G9)</f>
        <v>36823833.030000001</v>
      </c>
      <c r="H81" s="22">
        <f t="shared" si="5"/>
        <v>1964806.0807812735</v>
      </c>
    </row>
    <row r="83" spans="2:8" s="23" customFormat="1" x14ac:dyDescent="0.25"/>
    <row r="84" spans="2:8" s="23" customFormat="1" x14ac:dyDescent="0.25"/>
    <row r="85" spans="2:8" s="23" customFormat="1" x14ac:dyDescent="0.25">
      <c r="B85" s="24" t="s">
        <v>87</v>
      </c>
      <c r="F85" s="24" t="s">
        <v>89</v>
      </c>
    </row>
    <row r="86" spans="2:8" s="23" customFormat="1" x14ac:dyDescent="0.25">
      <c r="B86" s="24" t="s">
        <v>88</v>
      </c>
      <c r="F86" s="24" t="s">
        <v>90</v>
      </c>
    </row>
    <row r="87" spans="2:8" s="23" customFormat="1" x14ac:dyDescent="0.25"/>
    <row r="88" spans="2:8" s="23" customFormat="1" x14ac:dyDescent="0.25"/>
    <row r="89" spans="2:8" s="23" customFormat="1" x14ac:dyDescent="0.25"/>
    <row r="90" spans="2:8" s="23" customFormat="1" x14ac:dyDescent="0.25"/>
    <row r="91" spans="2:8" s="23" customFormat="1" x14ac:dyDescent="0.25"/>
    <row r="92" spans="2:8" s="23" customFormat="1" x14ac:dyDescent="0.25"/>
    <row r="93" spans="2:8" s="23" customFormat="1" x14ac:dyDescent="0.25"/>
    <row r="94" spans="2:8" s="23" customFormat="1" x14ac:dyDescent="0.25"/>
    <row r="95" spans="2:8" s="23" customFormat="1" x14ac:dyDescent="0.25"/>
    <row r="96" spans="2:8" s="23" customFormat="1" x14ac:dyDescent="0.25"/>
    <row r="97" s="23" customFormat="1" x14ac:dyDescent="0.25"/>
    <row r="98" s="23" customFormat="1" x14ac:dyDescent="0.25"/>
    <row r="99" s="23" customFormat="1" x14ac:dyDescent="0.25"/>
    <row r="100" s="23" customFormat="1" x14ac:dyDescent="0.25"/>
    <row r="101" s="23" customFormat="1" x14ac:dyDescent="0.25"/>
    <row r="102" s="23" customFormat="1" x14ac:dyDescent="0.25"/>
    <row r="103" s="23" customFormat="1" x14ac:dyDescent="0.25"/>
    <row r="104" s="23" customFormat="1" x14ac:dyDescent="0.25"/>
    <row r="105" s="23" customFormat="1" x14ac:dyDescent="0.25"/>
    <row r="106" s="23" customFormat="1" x14ac:dyDescent="0.25"/>
    <row r="107" s="23" customFormat="1" x14ac:dyDescent="0.25"/>
    <row r="108" s="23" customFormat="1" x14ac:dyDescent="0.25"/>
    <row r="109" s="23" customFormat="1" x14ac:dyDescent="0.25"/>
    <row r="110" s="23" customFormat="1" x14ac:dyDescent="0.25"/>
    <row r="111" s="23" customFormat="1" x14ac:dyDescent="0.25"/>
    <row r="112" s="23" customFormat="1" x14ac:dyDescent="0.25"/>
    <row r="113" s="23" customFormat="1" x14ac:dyDescent="0.25"/>
    <row r="114" s="23" customFormat="1" x14ac:dyDescent="0.25"/>
    <row r="115" s="23" customFormat="1" x14ac:dyDescent="0.25"/>
    <row r="116" s="23" customFormat="1" x14ac:dyDescent="0.25"/>
    <row r="117" s="23" customFormat="1" x14ac:dyDescent="0.25"/>
    <row r="118" s="23" customFormat="1" x14ac:dyDescent="0.25"/>
    <row r="119" s="23" customFormat="1" x14ac:dyDescent="0.25"/>
    <row r="120" s="23" customFormat="1" x14ac:dyDescent="0.25"/>
    <row r="121" s="23" customFormat="1" x14ac:dyDescent="0.25"/>
    <row r="122" s="23" customFormat="1" x14ac:dyDescent="0.25"/>
    <row r="123" s="23" customFormat="1" x14ac:dyDescent="0.25"/>
    <row r="124" s="23" customFormat="1" x14ac:dyDescent="0.25"/>
    <row r="125" s="23" customFormat="1" x14ac:dyDescent="0.25"/>
    <row r="126" s="23" customFormat="1" x14ac:dyDescent="0.25"/>
    <row r="127" s="23" customFormat="1" x14ac:dyDescent="0.25"/>
    <row r="128" s="23" customFormat="1" x14ac:dyDescent="0.25"/>
    <row r="129" s="23" customFormat="1" x14ac:dyDescent="0.25"/>
    <row r="130" s="23" customFormat="1" x14ac:dyDescent="0.25"/>
    <row r="131" s="23" customFormat="1" x14ac:dyDescent="0.25"/>
    <row r="132" s="23" customFormat="1" x14ac:dyDescent="0.25"/>
    <row r="133" s="23" customFormat="1" x14ac:dyDescent="0.25"/>
    <row r="134" s="23" customFormat="1" x14ac:dyDescent="0.25"/>
    <row r="135" s="23" customFormat="1" x14ac:dyDescent="0.25"/>
    <row r="136" s="23" customFormat="1" x14ac:dyDescent="0.25"/>
    <row r="137" s="23" customFormat="1" x14ac:dyDescent="0.25"/>
    <row r="138" s="23" customFormat="1" x14ac:dyDescent="0.25"/>
    <row r="139" s="23" customFormat="1" x14ac:dyDescent="0.25"/>
    <row r="140" s="23" customFormat="1" x14ac:dyDescent="0.25"/>
    <row r="141" s="23" customFormat="1" x14ac:dyDescent="0.25"/>
    <row r="142" s="23" customFormat="1" x14ac:dyDescent="0.25"/>
    <row r="143" s="23" customFormat="1" x14ac:dyDescent="0.25"/>
    <row r="144" s="23" customFormat="1" x14ac:dyDescent="0.25"/>
    <row r="145" s="23" customFormat="1" x14ac:dyDescent="0.25"/>
    <row r="146" s="23" customFormat="1" x14ac:dyDescent="0.25"/>
    <row r="147" s="23" customFormat="1" x14ac:dyDescent="0.25"/>
    <row r="148" s="23" customFormat="1" x14ac:dyDescent="0.25"/>
    <row r="149" s="23" customFormat="1" x14ac:dyDescent="0.25"/>
    <row r="150" s="23" customFormat="1" x14ac:dyDescent="0.25"/>
    <row r="151" s="23" customFormat="1" x14ac:dyDescent="0.25"/>
    <row r="152" s="23" customFormat="1" x14ac:dyDescent="0.25"/>
    <row r="153" s="23" customFormat="1" x14ac:dyDescent="0.25"/>
    <row r="154" s="23" customFormat="1" x14ac:dyDescent="0.25"/>
    <row r="155" s="23" customFormat="1" x14ac:dyDescent="0.25"/>
    <row r="156" s="23" customFormat="1" x14ac:dyDescent="0.25"/>
    <row r="157" s="23" customFormat="1" x14ac:dyDescent="0.25"/>
    <row r="158" s="23" customFormat="1" x14ac:dyDescent="0.25"/>
    <row r="159" s="23" customFormat="1" x14ac:dyDescent="0.25"/>
    <row r="160" s="23" customFormat="1" x14ac:dyDescent="0.25"/>
    <row r="161" s="23" customFormat="1" x14ac:dyDescent="0.25"/>
    <row r="162" s="23" customFormat="1" x14ac:dyDescent="0.25"/>
    <row r="163" s="23" customFormat="1" x14ac:dyDescent="0.25"/>
    <row r="164" s="23" customFormat="1" x14ac:dyDescent="0.25"/>
    <row r="165" s="23" customFormat="1" x14ac:dyDescent="0.25"/>
    <row r="166" s="23" customFormat="1" x14ac:dyDescent="0.25"/>
    <row r="167" s="23" customFormat="1" x14ac:dyDescent="0.25"/>
    <row r="168" s="23" customFormat="1" x14ac:dyDescent="0.25"/>
    <row r="169" s="23" customFormat="1" x14ac:dyDescent="0.25"/>
    <row r="170" s="23" customFormat="1" x14ac:dyDescent="0.25"/>
    <row r="171" s="23" customFormat="1" x14ac:dyDescent="0.25"/>
    <row r="172" s="23" customFormat="1" x14ac:dyDescent="0.25"/>
    <row r="173" s="23" customFormat="1" x14ac:dyDescent="0.25"/>
    <row r="174" s="23" customFormat="1" x14ac:dyDescent="0.25"/>
    <row r="175" s="23" customFormat="1" x14ac:dyDescent="0.25"/>
    <row r="176" s="23" customFormat="1" x14ac:dyDescent="0.25"/>
    <row r="177" s="23" customFormat="1" x14ac:dyDescent="0.25"/>
    <row r="178" s="23" customFormat="1" x14ac:dyDescent="0.25"/>
    <row r="179" s="23" customFormat="1" x14ac:dyDescent="0.25"/>
    <row r="180" s="23" customFormat="1" x14ac:dyDescent="0.25"/>
    <row r="181" s="23" customFormat="1" x14ac:dyDescent="0.25"/>
    <row r="182" s="23" customFormat="1" x14ac:dyDescent="0.25"/>
    <row r="183" s="23" customFormat="1" x14ac:dyDescent="0.25"/>
    <row r="184" s="23" customFormat="1" x14ac:dyDescent="0.25"/>
    <row r="185" s="23" customFormat="1" x14ac:dyDescent="0.25"/>
    <row r="186" s="23" customFormat="1" x14ac:dyDescent="0.25"/>
    <row r="187" s="23" customFormat="1" x14ac:dyDescent="0.25"/>
    <row r="188" s="23" customFormat="1" x14ac:dyDescent="0.25"/>
    <row r="189" s="23" customFormat="1" x14ac:dyDescent="0.25"/>
    <row r="190" s="23" customFormat="1" x14ac:dyDescent="0.25"/>
    <row r="191" s="23" customFormat="1" x14ac:dyDescent="0.25"/>
    <row r="192" s="23" customFormat="1" x14ac:dyDescent="0.25"/>
    <row r="193" s="23" customFormat="1" x14ac:dyDescent="0.25"/>
    <row r="194" s="23" customFormat="1" x14ac:dyDescent="0.25"/>
    <row r="195" s="23" customFormat="1" x14ac:dyDescent="0.25"/>
    <row r="196" s="23" customFormat="1" x14ac:dyDescent="0.25"/>
    <row r="197" s="23" customFormat="1" x14ac:dyDescent="0.25"/>
    <row r="198" s="23" customFormat="1" x14ac:dyDescent="0.25"/>
    <row r="199" s="23" customFormat="1" x14ac:dyDescent="0.25"/>
    <row r="200" s="23" customFormat="1" x14ac:dyDescent="0.25"/>
    <row r="201" s="23" customFormat="1" x14ac:dyDescent="0.25"/>
    <row r="202" s="23" customFormat="1" x14ac:dyDescent="0.25"/>
    <row r="203" s="23" customFormat="1" x14ac:dyDescent="0.25"/>
    <row r="204" s="23" customFormat="1" x14ac:dyDescent="0.25"/>
    <row r="205" s="23" customFormat="1" x14ac:dyDescent="0.25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55" orientation="portrait" r:id="rId1"/>
  <colBreaks count="1" manualBreakCount="1">
    <brk id="9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UTP</cp:lastModifiedBy>
  <cp:lastPrinted>2022-04-27T17:07:53Z</cp:lastPrinted>
  <dcterms:created xsi:type="dcterms:W3CDTF">2019-12-04T16:22:52Z</dcterms:created>
  <dcterms:modified xsi:type="dcterms:W3CDTF">2023-01-26T18:55:36Z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3e6689cd-c074-4ec4-a072-4af7f958241f</vt:lpwstr>
  </property>
</Properties>
</file>